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zadanie 1" sheetId="2" r:id="rId1"/>
    <sheet name="zadanie 2" sheetId="3" r:id="rId2"/>
    <sheet name="zadanie 1_odp" sheetId="1" r:id="rId3"/>
    <sheet name="zadanie 2_odp" sheetId="4" r:id="rId4"/>
  </sheets>
  <definedNames>
    <definedName name="solver_adj" localSheetId="1" hidden="1">'zadanie 2'!$E$1:$H$1</definedName>
    <definedName name="solver_adj" localSheetId="3" hidden="1">'zadanie 2_odp'!$E$1:$H$1</definedName>
    <definedName name="solver_cvg" localSheetId="1" hidden="1">0.0001</definedName>
    <definedName name="solver_cvg" localSheetId="3" hidden="1">0.0001</definedName>
    <definedName name="solver_drv" localSheetId="1" hidden="1">1</definedName>
    <definedName name="solver_drv" localSheetId="3" hidden="1">1</definedName>
    <definedName name="solver_eng" localSheetId="1" hidden="1">1</definedName>
    <definedName name="solver_eng" localSheetId="3" hidden="1">1</definedName>
    <definedName name="solver_est" localSheetId="1" hidden="1">1</definedName>
    <definedName name="solver_est" localSheetId="3" hidden="1">1</definedName>
    <definedName name="solver_itr" localSheetId="1" hidden="1">2147483647</definedName>
    <definedName name="solver_itr" localSheetId="3" hidden="1">2147483647</definedName>
    <definedName name="solver_mip" localSheetId="1" hidden="1">2147483647</definedName>
    <definedName name="solver_mip" localSheetId="3" hidden="1">2147483647</definedName>
    <definedName name="solver_mni" localSheetId="1" hidden="1">30</definedName>
    <definedName name="solver_mni" localSheetId="3" hidden="1">30</definedName>
    <definedName name="solver_mrt" localSheetId="1" hidden="1">0.075</definedName>
    <definedName name="solver_mrt" localSheetId="3" hidden="1">0.075</definedName>
    <definedName name="solver_msl" localSheetId="1" hidden="1">2</definedName>
    <definedName name="solver_msl" localSheetId="3" hidden="1">2</definedName>
    <definedName name="solver_neg" localSheetId="1" hidden="1">2</definedName>
    <definedName name="solver_neg" localSheetId="3" hidden="1">2</definedName>
    <definedName name="solver_nod" localSheetId="1" hidden="1">2147483647</definedName>
    <definedName name="solver_nod" localSheetId="3" hidden="1">2147483647</definedName>
    <definedName name="solver_num" localSheetId="1" hidden="1">0</definedName>
    <definedName name="solver_num" localSheetId="3" hidden="1">0</definedName>
    <definedName name="solver_nwt" localSheetId="1" hidden="1">1</definedName>
    <definedName name="solver_nwt" localSheetId="3" hidden="1">1</definedName>
    <definedName name="solver_opt" localSheetId="1" hidden="1">'zadanie 2'!$I$2</definedName>
    <definedName name="solver_opt" localSheetId="3" hidden="1">'zadanie 2_odp'!$I$2</definedName>
    <definedName name="solver_pre" localSheetId="1" hidden="1">0.000001</definedName>
    <definedName name="solver_pre" localSheetId="3" hidden="1">0.000001</definedName>
    <definedName name="solver_rbv" localSheetId="1" hidden="1">1</definedName>
    <definedName name="solver_rbv" localSheetId="3" hidden="1">1</definedName>
    <definedName name="solver_rlx" localSheetId="1" hidden="1">2</definedName>
    <definedName name="solver_rlx" localSheetId="3" hidden="1">2</definedName>
    <definedName name="solver_rsd" localSheetId="1" hidden="1">0</definedName>
    <definedName name="solver_rsd" localSheetId="3" hidden="1">0</definedName>
    <definedName name="solver_scl" localSheetId="1" hidden="1">1</definedName>
    <definedName name="solver_scl" localSheetId="3" hidden="1">1</definedName>
    <definedName name="solver_sho" localSheetId="1" hidden="1">2</definedName>
    <definedName name="solver_sho" localSheetId="3" hidden="1">2</definedName>
    <definedName name="solver_ssz" localSheetId="1" hidden="1">100</definedName>
    <definedName name="solver_ssz" localSheetId="3" hidden="1">100</definedName>
    <definedName name="solver_tim" localSheetId="1" hidden="1">2147483647</definedName>
    <definedName name="solver_tim" localSheetId="3" hidden="1">2147483647</definedName>
    <definedName name="solver_tol" localSheetId="1" hidden="1">0.01</definedName>
    <definedName name="solver_tol" localSheetId="3" hidden="1">0.01</definedName>
    <definedName name="solver_typ" localSheetId="1" hidden="1">2</definedName>
    <definedName name="solver_typ" localSheetId="3" hidden="1">2</definedName>
    <definedName name="solver_val" localSheetId="1" hidden="1">0</definedName>
    <definedName name="solver_val" localSheetId="3" hidden="1">0</definedName>
    <definedName name="solver_ver" localSheetId="1" hidden="1">3</definedName>
    <definedName name="solver_ver" localSheetId="3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4" l="1"/>
  <c r="J17" i="4" s="1"/>
  <c r="H16" i="4"/>
  <c r="J16" i="4" s="1"/>
  <c r="J15" i="4"/>
  <c r="I15" i="4"/>
  <c r="H15" i="4"/>
  <c r="I14" i="4"/>
  <c r="H14" i="4"/>
  <c r="J14" i="4" s="1"/>
  <c r="H13" i="4"/>
  <c r="J13" i="4" s="1"/>
  <c r="J12" i="4"/>
  <c r="I12" i="4"/>
  <c r="H12" i="4"/>
  <c r="J11" i="4"/>
  <c r="H11" i="4"/>
  <c r="I11" i="4" s="1"/>
  <c r="H10" i="4"/>
  <c r="J10" i="4" s="1"/>
  <c r="H9" i="4"/>
  <c r="J9" i="4" s="1"/>
  <c r="H8" i="4"/>
  <c r="J8" i="4" s="1"/>
  <c r="J7" i="4"/>
  <c r="I7" i="4"/>
  <c r="H7" i="4"/>
  <c r="I6" i="4"/>
  <c r="H6" i="4"/>
  <c r="J6" i="4" s="1"/>
  <c r="H5" i="4"/>
  <c r="J5" i="4" s="1"/>
  <c r="J4" i="4"/>
  <c r="J2" i="4" s="1"/>
  <c r="I4" i="4"/>
  <c r="H4" i="4"/>
  <c r="J3" i="4"/>
  <c r="H3" i="4"/>
  <c r="I3" i="4" s="1"/>
  <c r="E4" i="1"/>
  <c r="E5" i="1"/>
  <c r="E6" i="1"/>
  <c r="E3" i="1"/>
  <c r="D4" i="1"/>
  <c r="D5" i="1"/>
  <c r="D6" i="1"/>
  <c r="D3" i="1"/>
  <c r="I10" i="4" l="1"/>
  <c r="I5" i="4"/>
  <c r="I2" i="4" s="1"/>
  <c r="I13" i="4"/>
  <c r="I8" i="4"/>
  <c r="I16" i="4"/>
  <c r="I9" i="4"/>
  <c r="I17" i="4"/>
</calcChain>
</file>

<file path=xl/sharedStrings.xml><?xml version="1.0" encoding="utf-8"?>
<sst xmlns="http://schemas.openxmlformats.org/spreadsheetml/2006/main" count="53" uniqueCount="28">
  <si>
    <t>H</t>
  </si>
  <si>
    <r>
      <t>3-NO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</si>
  <si>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t>4-NO2</t>
  </si>
  <si>
    <r>
      <t>4-CH2CH</t>
    </r>
    <r>
      <rPr>
        <vertAlign val="subscript"/>
        <sz val="11"/>
        <color theme="1"/>
        <rFont val="Calibri"/>
        <family val="2"/>
        <charset val="238"/>
        <scheme val="minor"/>
      </rPr>
      <t>3</t>
    </r>
  </si>
  <si>
    <r>
      <t>K</t>
    </r>
    <r>
      <rPr>
        <vertAlign val="subscript"/>
        <sz val="11"/>
        <color theme="1"/>
        <rFont val="Calibri"/>
        <family val="2"/>
        <charset val="238"/>
        <scheme val="minor"/>
      </rPr>
      <t>a</t>
    </r>
  </si>
  <si>
    <r>
      <t>K'</t>
    </r>
    <r>
      <rPr>
        <vertAlign val="subscript"/>
        <sz val="11"/>
        <color theme="1"/>
        <rFont val="Calibri"/>
        <family val="2"/>
        <charset val="238"/>
        <scheme val="minor"/>
      </rPr>
      <t>a</t>
    </r>
  </si>
  <si>
    <t>3-F</t>
  </si>
  <si>
    <t>4-Fl</t>
  </si>
  <si>
    <t>4-CI</t>
  </si>
  <si>
    <t>3-Cl</t>
  </si>
  <si>
    <t>3-Be</t>
  </si>
  <si>
    <t>3-OH</t>
  </si>
  <si>
    <r>
      <t>3-N(CH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scheme val="minor"/>
      </rPr>
      <t>)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</si>
  <si>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r>
      <t>3-CH</t>
    </r>
    <r>
      <rPr>
        <vertAlign val="subscript"/>
        <sz val="11"/>
        <color theme="1"/>
        <rFont val="Calibri"/>
        <family val="2"/>
        <charset val="238"/>
        <scheme val="minor"/>
      </rPr>
      <t>3</t>
    </r>
  </si>
  <si>
    <t>4-OH</t>
  </si>
  <si>
    <t>4-CH3</t>
  </si>
  <si>
    <r>
      <t>4-N(CH3)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</si>
  <si>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r>
      <t>4-OCH</t>
    </r>
    <r>
      <rPr>
        <vertAlign val="subscript"/>
        <sz val="11"/>
        <color theme="1"/>
        <rFont val="Calibri"/>
        <family val="2"/>
        <charset val="238"/>
        <scheme val="minor"/>
      </rPr>
      <t>3</t>
    </r>
  </si>
  <si>
    <t>logK</t>
  </si>
  <si>
    <t>logP</t>
  </si>
  <si>
    <t xml:space="preserve"> p</t>
  </si>
  <si>
    <t>s</t>
  </si>
  <si>
    <r>
      <t xml:space="preserve"> p</t>
    </r>
    <r>
      <rPr>
        <vertAlign val="subscript"/>
        <sz val="12"/>
        <color theme="1"/>
        <rFont val="Calibri"/>
        <family val="2"/>
        <charset val="238"/>
        <scheme val="minor"/>
      </rPr>
      <t>x</t>
    </r>
  </si>
  <si>
    <r>
      <t>E</t>
    </r>
    <r>
      <rPr>
        <vertAlign val="subscript"/>
        <sz val="12"/>
        <color theme="1"/>
        <rFont val="Calibri"/>
        <family val="2"/>
        <charset val="238"/>
        <scheme val="minor"/>
      </rPr>
      <t>s,4</t>
    </r>
  </si>
  <si>
    <t>RMSD</t>
  </si>
  <si>
    <t>MAPE</t>
  </si>
  <si>
    <r>
      <t>logK</t>
    </r>
    <r>
      <rPr>
        <vertAlign val="subscript"/>
        <sz val="12"/>
        <color rgb="FFFF0000"/>
        <rFont val="Calibri"/>
        <family val="2"/>
        <charset val="238"/>
        <scheme val="minor"/>
      </rPr>
      <t>exp</t>
    </r>
  </si>
  <si>
    <r>
      <t>logK</t>
    </r>
    <r>
      <rPr>
        <vertAlign val="subscript"/>
        <sz val="12"/>
        <color rgb="FF7030A0"/>
        <rFont val="Calibri"/>
        <family val="2"/>
        <charset val="238"/>
        <scheme val="minor"/>
      </rPr>
      <t>obl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</si>
</sst>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12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vertAlign val="subscript"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rgb="FF7030A0"/>
      <name val="Calibri"/>
      <family val="2"/>
      <charset val="238"/>
      <scheme val="minor"/>
    </font>
    <font>
      <vertAlign val="subscript"/>
      <sz val="12"/>
      <color rgb="FF7030A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6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165" fontId="7" fillId="0" borderId="0" xfId="0" applyNumberFormat="1" applyFont="1" applyAlignment="1">
      <alignment horizontal="center"/>
    </xf>
    <xf numFmtId="0" fontId="1" fillId="0" borderId="0" xfId="0" applyFont="1"/>
    <xf numFmtId="0" fontId="8" fillId="0" borderId="0" xfId="0" applyFont="1" applyAlignment="1">
      <alignment horizontal="center"/>
    </xf>
    <xf numFmtId="2" fontId="10" fillId="0" borderId="0" xfId="0" applyNumberFormat="1" applyFont="1"/>
    <xf numFmtId="2" fontId="6" fillId="0" borderId="0" xfId="0" applyNumberFormat="1" applyFont="1"/>
    <xf numFmtId="0" fontId="1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5726115485564305"/>
                  <c:y val="0.17108449985418489"/>
                </c:manualLayout>
              </c:layout>
              <c:numFmt formatCode="#,##0.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</c:trendlineLbl>
          </c:trendline>
          <c:xVal>
            <c:numRef>
              <c:f>'zadanie 1_odp'!$D$3:$D$6</c:f>
              <c:numCache>
                <c:formatCode>General</c:formatCode>
                <c:ptCount val="4"/>
                <c:pt idx="0">
                  <c:v>0</c:v>
                </c:pt>
                <c:pt idx="1">
                  <c:v>0.67913575935104686</c:v>
                </c:pt>
                <c:pt idx="2">
                  <c:v>0.74083245101316975</c:v>
                </c:pt>
                <c:pt idx="3">
                  <c:v>-0.17706174992188878</c:v>
                </c:pt>
              </c:numCache>
            </c:numRef>
          </c:xVal>
          <c:yVal>
            <c:numRef>
              <c:f>'zadanie 1_odp'!$E$3:$E$6</c:f>
              <c:numCache>
                <c:formatCode>General</c:formatCode>
                <c:ptCount val="4"/>
                <c:pt idx="0">
                  <c:v>0</c:v>
                </c:pt>
                <c:pt idx="1">
                  <c:v>0.29683388107037306</c:v>
                </c:pt>
                <c:pt idx="2">
                  <c:v>0.43321576902058068</c:v>
                </c:pt>
                <c:pt idx="3">
                  <c:v>-8.5575468609775371E-2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2A-4D01-90B7-9B3419856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785007"/>
        <c:axId val="281785423"/>
      </c:scatterChart>
      <c:valAx>
        <c:axId val="281785007"/>
        <c:scaling>
          <c:orientation val="minMax"/>
          <c:min val="-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81785423"/>
        <c:crosses val="autoZero"/>
        <c:crossBetween val="midCat"/>
      </c:valAx>
      <c:valAx>
        <c:axId val="281785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817850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27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595485564304462"/>
                  <c:y val="4.856153397491980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</c:trendlineLbl>
          </c:trendline>
          <c:xVal>
            <c:numRef>
              <c:f>'zadanie 2_odp'!$B$3:$B$17</c:f>
              <c:numCache>
                <c:formatCode>General</c:formatCode>
                <c:ptCount val="15"/>
                <c:pt idx="0">
                  <c:v>-2.72</c:v>
                </c:pt>
                <c:pt idx="1">
                  <c:v>-3.3</c:v>
                </c:pt>
                <c:pt idx="2">
                  <c:v>-2.9</c:v>
                </c:pt>
                <c:pt idx="3">
                  <c:v>-2.99</c:v>
                </c:pt>
                <c:pt idx="4">
                  <c:v>-2.89</c:v>
                </c:pt>
                <c:pt idx="5">
                  <c:v>-2.9</c:v>
                </c:pt>
                <c:pt idx="6">
                  <c:v>-2.2999999999999998</c:v>
                </c:pt>
                <c:pt idx="7">
                  <c:v>-1.5</c:v>
                </c:pt>
                <c:pt idx="8">
                  <c:v>-2.62</c:v>
                </c:pt>
                <c:pt idx="9">
                  <c:v>-1.93</c:v>
                </c:pt>
                <c:pt idx="10">
                  <c:v>-2.62</c:v>
                </c:pt>
                <c:pt idx="11">
                  <c:v>-2.48</c:v>
                </c:pt>
                <c:pt idx="12">
                  <c:v>-1.78</c:v>
                </c:pt>
                <c:pt idx="13">
                  <c:v>-1.7</c:v>
                </c:pt>
                <c:pt idx="14">
                  <c:v>-2.2000000000000002</c:v>
                </c:pt>
              </c:numCache>
            </c:numRef>
          </c:xVal>
          <c:yVal>
            <c:numRef>
              <c:f>'zadanie 2_odp'!$H$3:$H$17</c:f>
              <c:numCache>
                <c:formatCode>0.000</c:formatCode>
                <c:ptCount val="15"/>
                <c:pt idx="0">
                  <c:v>-2.5356437558144833</c:v>
                </c:pt>
                <c:pt idx="1">
                  <c:v>-3.1847985578542928</c:v>
                </c:pt>
                <c:pt idx="2">
                  <c:v>-2.8739356949056516</c:v>
                </c:pt>
                <c:pt idx="3">
                  <c:v>-2.8922217456673365</c:v>
                </c:pt>
                <c:pt idx="4">
                  <c:v>-2.8465066187631245</c:v>
                </c:pt>
                <c:pt idx="5">
                  <c:v>-2.6453600603845917</c:v>
                </c:pt>
                <c:pt idx="6">
                  <c:v>-2.3436402228167932</c:v>
                </c:pt>
                <c:pt idx="7">
                  <c:v>-2.4716425781485865</c:v>
                </c:pt>
                <c:pt idx="8">
                  <c:v>-2.7145302589516849</c:v>
                </c:pt>
                <c:pt idx="9">
                  <c:v>-2.1971559313350522</c:v>
                </c:pt>
                <c:pt idx="10">
                  <c:v>-2.3961899067109811</c:v>
                </c:pt>
                <c:pt idx="11">
                  <c:v>-2.2233015807680196</c:v>
                </c:pt>
                <c:pt idx="12">
                  <c:v>-1.9330734094219224</c:v>
                </c:pt>
                <c:pt idx="13">
                  <c:v>-1.4736047845383342</c:v>
                </c:pt>
                <c:pt idx="14">
                  <c:v>-2.0984195677304691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A4-4B94-AF9F-167FBF5F9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4350879"/>
        <c:axId val="2024352127"/>
      </c:scatterChart>
      <c:valAx>
        <c:axId val="2024350879"/>
        <c:scaling>
          <c:orientation val="minMax"/>
          <c:max val="-1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24352127"/>
        <c:crosses val="autoZero"/>
        <c:crossBetween val="midCat"/>
      </c:valAx>
      <c:valAx>
        <c:axId val="2024352127"/>
        <c:scaling>
          <c:orientation val="minMax"/>
          <c:max val="-1"/>
          <c:min val="-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243508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144780</xdr:colOff>
      <xdr:row>2</xdr:row>
      <xdr:rowOff>22860</xdr:rowOff>
    </xdr:from>
    <xdr:to>
      <xdr:col>15</xdr:col>
      <xdr:colOff>525123</xdr:colOff>
      <xdr:row>9</xdr:row>
      <xdr:rowOff>96980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1980" y="388620"/>
          <a:ext cx="5257143" cy="1400000"/>
        </a:xfrm>
        <a:prstGeom prst="rect">
          <a:avLst/>
        </a:prstGeom>
      </xdr:spPr>
    </xdr:pic>
    <xdr:clientData/>
  </xdr:twoCellAnchor>
  <xdr:twoCellAnchor editAs="oneCell">
    <xdr:from>
      <xdr:col>7</xdr:col>
      <xdr:colOff>419100</xdr:colOff>
      <xdr:row>10</xdr:row>
      <xdr:rowOff>99060</xdr:rowOff>
    </xdr:from>
    <xdr:to>
      <xdr:col>14</xdr:col>
      <xdr:colOff>561424</xdr:colOff>
      <xdr:row>23</xdr:row>
      <xdr:rowOff>93049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86300" y="1927860"/>
          <a:ext cx="4409524" cy="23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175260</xdr:colOff>
      <xdr:row>0</xdr:row>
      <xdr:rowOff>83820</xdr:rowOff>
    </xdr:from>
    <xdr:to>
      <xdr:col>18</xdr:col>
      <xdr:colOff>555603</xdr:colOff>
      <xdr:row>15</xdr:row>
      <xdr:rowOff>68228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1260" y="83820"/>
          <a:ext cx="5257143" cy="2819048"/>
        </a:xfrm>
        <a:prstGeom prst="rect">
          <a:avLst/>
        </a:prstGeom>
      </xdr:spPr>
    </xdr:pic>
    <xdr:clientData/>
  </xdr:twoCellAnchor>
  <xdr:twoCellAnchor editAs="oneCell">
    <xdr:from>
      <xdr:col>10</xdr:col>
      <xdr:colOff>175260</xdr:colOff>
      <xdr:row>15</xdr:row>
      <xdr:rowOff>129540</xdr:rowOff>
    </xdr:from>
    <xdr:to>
      <xdr:col>19</xdr:col>
      <xdr:colOff>98384</xdr:colOff>
      <xdr:row>30</xdr:row>
      <xdr:rowOff>174908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71260" y="2964180"/>
          <a:ext cx="5409524" cy="28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175260</xdr:colOff>
      <xdr:row>0</xdr:row>
      <xdr:rowOff>0</xdr:rowOff>
    </xdr:from>
    <xdr:to>
      <xdr:col>14</xdr:col>
      <xdr:colOff>555603</xdr:colOff>
      <xdr:row>7</xdr:row>
      <xdr:rowOff>119840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2860" y="0"/>
          <a:ext cx="5257143" cy="1400000"/>
        </a:xfrm>
        <a:prstGeom prst="rect">
          <a:avLst/>
        </a:prstGeom>
      </xdr:spPr>
    </xdr:pic>
    <xdr:clientData/>
  </xdr:twoCellAnchor>
  <xdr:twoCellAnchor editAs="oneCell">
    <xdr:from>
      <xdr:col>7</xdr:col>
      <xdr:colOff>502920</xdr:colOff>
      <xdr:row>7</xdr:row>
      <xdr:rowOff>137160</xdr:rowOff>
    </xdr:from>
    <xdr:to>
      <xdr:col>15</xdr:col>
      <xdr:colOff>35644</xdr:colOff>
      <xdr:row>20</xdr:row>
      <xdr:rowOff>131149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70120" y="1417320"/>
          <a:ext cx="4409524" cy="2371429"/>
        </a:xfrm>
        <a:prstGeom prst="rect">
          <a:avLst/>
        </a:prstGeom>
      </xdr:spPr>
    </xdr:pic>
    <xdr:clientData/>
  </xdr:twoCellAnchor>
  <xdr:twoCellAnchor>
    <xdr:from>
      <xdr:col>0</xdr:col>
      <xdr:colOff>144780</xdr:colOff>
      <xdr:row>8</xdr:row>
      <xdr:rowOff>175260</xdr:rowOff>
    </xdr:from>
    <xdr:to>
      <xdr:col>7</xdr:col>
      <xdr:colOff>449580</xdr:colOff>
      <xdr:row>22</xdr:row>
      <xdr:rowOff>144780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17</xdr:row>
      <xdr:rowOff>45720</xdr:rowOff>
    </xdr:from>
    <xdr:to>
      <xdr:col>8</xdr:col>
      <xdr:colOff>517503</xdr:colOff>
      <xdr:row>32</xdr:row>
      <xdr:rowOff>121568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" y="3276600"/>
          <a:ext cx="5257143" cy="2819048"/>
        </a:xfrm>
        <a:prstGeom prst="rect">
          <a:avLst/>
        </a:prstGeom>
      </xdr:spPr>
    </xdr:pic>
    <xdr:clientData/>
  </xdr:twoCellAnchor>
  <xdr:twoCellAnchor editAs="oneCell">
    <xdr:from>
      <xdr:col>10</xdr:col>
      <xdr:colOff>121920</xdr:colOff>
      <xdr:row>17</xdr:row>
      <xdr:rowOff>60960</xdr:rowOff>
    </xdr:from>
    <xdr:to>
      <xdr:col>19</xdr:col>
      <xdr:colOff>45044</xdr:colOff>
      <xdr:row>32</xdr:row>
      <xdr:rowOff>136808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7920" y="3291840"/>
          <a:ext cx="5409524" cy="2819048"/>
        </a:xfrm>
        <a:prstGeom prst="rect">
          <a:avLst/>
        </a:prstGeom>
      </xdr:spPr>
    </xdr:pic>
    <xdr:clientData/>
  </xdr:twoCellAnchor>
  <xdr:twoCellAnchor editAs="oneCell">
    <xdr:from>
      <xdr:col>11</xdr:col>
      <xdr:colOff>236220</xdr:colOff>
      <xdr:row>1</xdr:row>
      <xdr:rowOff>68580</xdr:rowOff>
    </xdr:from>
    <xdr:to>
      <xdr:col>19</xdr:col>
      <xdr:colOff>292753</xdr:colOff>
      <xdr:row>2</xdr:row>
      <xdr:rowOff>182837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41820" y="251460"/>
          <a:ext cx="4933333" cy="342857"/>
        </a:xfrm>
        <a:prstGeom prst="rect">
          <a:avLst/>
        </a:prstGeom>
      </xdr:spPr>
    </xdr:pic>
    <xdr:clientData/>
  </xdr:twoCellAnchor>
  <xdr:twoCellAnchor>
    <xdr:from>
      <xdr:col>10</xdr:col>
      <xdr:colOff>327660</xdr:colOff>
      <xdr:row>3</xdr:row>
      <xdr:rowOff>72390</xdr:rowOff>
    </xdr:from>
    <xdr:to>
      <xdr:col>18</xdr:col>
      <xdr:colOff>22860</xdr:colOff>
      <xdr:row>17</xdr:row>
      <xdr:rowOff>179070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A4" sqref="A4:A6"/>
    </sheetView>
  </sheetViews>
  <sheetFormatPr defaultRowHeight="14.4" x14ac:dyDescent="0.3"/>
  <cols>
    <col min="1" max="1" width="9" bestFit="1" customWidth="1"/>
  </cols>
  <sheetData>
    <row r="2" spans="1:3" ht="15.6" x14ac:dyDescent="0.35">
      <c r="B2" t="s">
        <v>4</v>
      </c>
      <c r="C2" t="s">
        <v>5</v>
      </c>
    </row>
    <row r="3" spans="1:3" x14ac:dyDescent="0.3">
      <c r="A3" t="s">
        <v>0</v>
      </c>
      <c r="B3">
        <v>6.72</v>
      </c>
      <c r="C3">
        <v>5.2</v>
      </c>
    </row>
    <row r="4" spans="1:3" ht="15.6" x14ac:dyDescent="0.35">
      <c r="A4" t="s">
        <v>1</v>
      </c>
      <c r="B4">
        <v>32.1</v>
      </c>
      <c r="C4">
        <v>10.3</v>
      </c>
    </row>
    <row r="5" spans="1:3" ht="15.6" x14ac:dyDescent="0.35">
      <c r="A5" t="s">
        <v>2</v>
      </c>
      <c r="B5">
        <v>37</v>
      </c>
      <c r="C5">
        <v>14.1</v>
      </c>
    </row>
    <row r="6" spans="1:3" ht="15.6" x14ac:dyDescent="0.35">
      <c r="A6" t="s">
        <v>3</v>
      </c>
      <c r="B6">
        <v>4.47</v>
      </c>
      <c r="C6">
        <v>4.2699999999999996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/>
  </sheetViews>
  <sheetFormatPr defaultRowHeight="14.4" x14ac:dyDescent="0.3"/>
  <cols>
    <col min="2" max="2" width="8.88671875" style="6"/>
  </cols>
  <sheetData>
    <row r="1" spans="1:10" x14ac:dyDescent="0.3">
      <c r="D1" s="5"/>
      <c r="E1" s="5"/>
      <c r="F1" s="5"/>
      <c r="G1" s="5"/>
      <c r="H1" s="5"/>
      <c r="I1" t="s">
        <v>24</v>
      </c>
      <c r="J1" t="s">
        <v>25</v>
      </c>
    </row>
    <row r="2" spans="1:10" ht="18" x14ac:dyDescent="0.4">
      <c r="B2" s="7" t="s">
        <v>26</v>
      </c>
      <c r="C2" s="2" t="s">
        <v>19</v>
      </c>
      <c r="D2" s="3" t="s">
        <v>20</v>
      </c>
      <c r="E2" s="3" t="s">
        <v>22</v>
      </c>
      <c r="F2" s="3" t="s">
        <v>21</v>
      </c>
      <c r="G2" s="2" t="s">
        <v>23</v>
      </c>
      <c r="H2" s="10" t="s">
        <v>27</v>
      </c>
      <c r="I2" s="4"/>
      <c r="J2" s="4"/>
    </row>
    <row r="3" spans="1:10" x14ac:dyDescent="0.3">
      <c r="A3" t="s">
        <v>0</v>
      </c>
      <c r="B3" s="8">
        <v>-2.72</v>
      </c>
      <c r="C3" s="9">
        <v>0.64</v>
      </c>
      <c r="D3" s="9"/>
      <c r="E3" s="9">
        <v>0</v>
      </c>
      <c r="F3" s="9">
        <v>0</v>
      </c>
      <c r="G3" s="9">
        <v>1.24</v>
      </c>
      <c r="H3" s="4"/>
      <c r="I3" s="4"/>
      <c r="J3" s="4"/>
    </row>
    <row r="4" spans="1:10" ht="15.6" x14ac:dyDescent="0.35">
      <c r="A4" t="s">
        <v>1</v>
      </c>
      <c r="B4" s="8">
        <v>-3.3</v>
      </c>
      <c r="C4" s="9">
        <v>0.77</v>
      </c>
      <c r="D4" s="9">
        <v>0.13</v>
      </c>
      <c r="E4" s="9">
        <v>0</v>
      </c>
      <c r="F4" s="9">
        <v>0.71</v>
      </c>
      <c r="G4" s="9">
        <v>1.24</v>
      </c>
      <c r="H4" s="4"/>
      <c r="I4" s="4"/>
      <c r="J4" s="4"/>
    </row>
    <row r="5" spans="1:10" x14ac:dyDescent="0.3">
      <c r="A5" t="s">
        <v>9</v>
      </c>
      <c r="B5" s="8">
        <v>-2.9</v>
      </c>
      <c r="C5" s="9">
        <v>1.51</v>
      </c>
      <c r="D5" s="9">
        <v>0.87</v>
      </c>
      <c r="E5" s="9">
        <v>0</v>
      </c>
      <c r="F5" s="9">
        <v>0.37</v>
      </c>
      <c r="G5" s="9">
        <v>1.24</v>
      </c>
      <c r="H5" s="4"/>
      <c r="I5" s="4"/>
      <c r="J5" s="4"/>
    </row>
    <row r="6" spans="1:10" x14ac:dyDescent="0.3">
      <c r="A6" t="s">
        <v>10</v>
      </c>
      <c r="B6" s="8">
        <v>-2.99</v>
      </c>
      <c r="C6" s="9">
        <v>1.65</v>
      </c>
      <c r="D6" s="9">
        <v>1.01</v>
      </c>
      <c r="E6" s="9">
        <v>0</v>
      </c>
      <c r="F6" s="9">
        <v>0.39</v>
      </c>
      <c r="G6" s="9">
        <v>1.24</v>
      </c>
      <c r="H6" s="4"/>
      <c r="I6" s="4"/>
      <c r="J6" s="4"/>
    </row>
    <row r="7" spans="1:10" x14ac:dyDescent="0.3">
      <c r="A7" t="s">
        <v>6</v>
      </c>
      <c r="B7" s="8">
        <v>-2.89</v>
      </c>
      <c r="C7" s="9">
        <v>0.91</v>
      </c>
      <c r="D7" s="9">
        <v>0.27</v>
      </c>
      <c r="E7" s="9">
        <v>0</v>
      </c>
      <c r="F7" s="9">
        <v>0.34</v>
      </c>
      <c r="G7" s="9">
        <v>1.24</v>
      </c>
      <c r="H7" s="4"/>
      <c r="I7" s="4"/>
      <c r="J7" s="4"/>
    </row>
    <row r="8" spans="1:10" x14ac:dyDescent="0.3">
      <c r="A8" t="s">
        <v>11</v>
      </c>
      <c r="B8" s="8">
        <v>-2.9</v>
      </c>
      <c r="C8" s="9">
        <v>0.39</v>
      </c>
      <c r="D8" s="9">
        <v>-0.25</v>
      </c>
      <c r="E8" s="9">
        <v>0</v>
      </c>
      <c r="F8" s="9">
        <v>0.12</v>
      </c>
      <c r="G8" s="9">
        <v>1.24</v>
      </c>
      <c r="H8" s="4"/>
      <c r="I8" s="4"/>
      <c r="J8" s="4"/>
    </row>
    <row r="9" spans="1:10" ht="15.6" x14ac:dyDescent="0.35">
      <c r="A9" t="s">
        <v>12</v>
      </c>
      <c r="B9" s="8">
        <v>-2.2999999999999998</v>
      </c>
      <c r="C9" s="9">
        <v>0.95</v>
      </c>
      <c r="D9" s="9">
        <v>0.31</v>
      </c>
      <c r="E9" s="9">
        <v>0</v>
      </c>
      <c r="F9" s="9">
        <v>-0.21</v>
      </c>
      <c r="G9" s="9">
        <v>1.24</v>
      </c>
      <c r="H9" s="4"/>
      <c r="I9" s="4"/>
      <c r="J9" s="4"/>
    </row>
    <row r="10" spans="1:10" ht="15.6" x14ac:dyDescent="0.35">
      <c r="A10" t="s">
        <v>13</v>
      </c>
      <c r="B10" s="8">
        <v>-1.5</v>
      </c>
      <c r="C10" s="9">
        <v>1.18</v>
      </c>
      <c r="D10" s="9">
        <v>0.54</v>
      </c>
      <c r="E10" s="9">
        <v>0</v>
      </c>
      <c r="F10" s="9">
        <v>-7.0000000000000007E-2</v>
      </c>
      <c r="G10" s="9">
        <v>1.24</v>
      </c>
      <c r="H10" s="4"/>
      <c r="I10" s="4"/>
      <c r="J10" s="4"/>
    </row>
    <row r="11" spans="1:10" x14ac:dyDescent="0.3">
      <c r="A11" t="s">
        <v>2</v>
      </c>
      <c r="B11" s="8">
        <v>-2.62</v>
      </c>
      <c r="C11" s="9">
        <v>0.82</v>
      </c>
      <c r="D11" s="9">
        <v>0.18</v>
      </c>
      <c r="E11" s="9">
        <v>0.18</v>
      </c>
      <c r="F11" s="9">
        <v>0.78</v>
      </c>
      <c r="G11" s="9">
        <v>-1.28</v>
      </c>
      <c r="H11" s="4"/>
      <c r="I11" s="4"/>
      <c r="J11" s="4"/>
    </row>
    <row r="12" spans="1:10" x14ac:dyDescent="0.3">
      <c r="A12" t="s">
        <v>7</v>
      </c>
      <c r="B12" s="8">
        <v>-1.93</v>
      </c>
      <c r="C12" s="9">
        <v>1.55</v>
      </c>
      <c r="D12" s="9">
        <v>0.91</v>
      </c>
      <c r="E12" s="9">
        <v>0.91</v>
      </c>
      <c r="F12" s="9">
        <v>0.23</v>
      </c>
      <c r="G12" s="9">
        <v>0.27</v>
      </c>
      <c r="H12" s="4"/>
      <c r="I12" s="4"/>
      <c r="J12" s="4"/>
    </row>
    <row r="13" spans="1:10" x14ac:dyDescent="0.3">
      <c r="A13" t="s">
        <v>8</v>
      </c>
      <c r="B13" s="8">
        <v>-2.62</v>
      </c>
      <c r="C13" s="9">
        <v>0.91</v>
      </c>
      <c r="D13" s="9">
        <v>0.27</v>
      </c>
      <c r="E13" s="9">
        <v>0.27</v>
      </c>
      <c r="F13" s="9">
        <v>0.06</v>
      </c>
      <c r="G13" s="9">
        <v>0.78</v>
      </c>
      <c r="H13" s="4"/>
      <c r="I13" s="4"/>
      <c r="J13" s="4"/>
    </row>
    <row r="14" spans="1:10" x14ac:dyDescent="0.3">
      <c r="A14" t="s">
        <v>14</v>
      </c>
      <c r="B14" s="8">
        <v>-2.48</v>
      </c>
      <c r="C14" s="9">
        <v>0.33</v>
      </c>
      <c r="D14" s="9">
        <v>-0.31</v>
      </c>
      <c r="E14" s="9">
        <v>-0.31</v>
      </c>
      <c r="F14" s="9">
        <v>-0.37</v>
      </c>
      <c r="G14" s="9">
        <v>0.69</v>
      </c>
      <c r="H14" s="4"/>
      <c r="I14" s="4"/>
      <c r="J14" s="4"/>
    </row>
    <row r="15" spans="1:10" x14ac:dyDescent="0.3">
      <c r="A15" t="s">
        <v>15</v>
      </c>
      <c r="B15" s="8">
        <v>-1.78</v>
      </c>
      <c r="C15" s="9">
        <v>1.18</v>
      </c>
      <c r="D15" s="9">
        <v>0.54</v>
      </c>
      <c r="E15" s="9">
        <v>0.54</v>
      </c>
      <c r="F15" s="9">
        <v>-0.17</v>
      </c>
      <c r="G15" s="9">
        <v>0</v>
      </c>
      <c r="H15" s="4"/>
      <c r="I15" s="4"/>
      <c r="J15" s="4"/>
    </row>
    <row r="16" spans="1:10" ht="15.6" x14ac:dyDescent="0.35">
      <c r="A16" t="s">
        <v>16</v>
      </c>
      <c r="B16" s="8">
        <v>-1.7</v>
      </c>
      <c r="C16" s="9">
        <v>2.14</v>
      </c>
      <c r="D16" s="9">
        <v>1.5</v>
      </c>
      <c r="E16" s="9">
        <v>1.5</v>
      </c>
      <c r="F16" s="9">
        <v>-0.15</v>
      </c>
      <c r="G16" s="9">
        <v>-0.47</v>
      </c>
      <c r="H16" s="4"/>
      <c r="I16" s="4"/>
      <c r="J16" s="4"/>
    </row>
    <row r="17" spans="1:10" ht="15.6" x14ac:dyDescent="0.35">
      <c r="A17" t="s">
        <v>17</v>
      </c>
      <c r="B17" s="8">
        <v>-2.2000000000000002</v>
      </c>
      <c r="C17" s="9">
        <v>0.86</v>
      </c>
      <c r="D17" s="9">
        <v>0.22</v>
      </c>
      <c r="E17" s="9">
        <v>0.22</v>
      </c>
      <c r="F17" s="9">
        <v>-0.27</v>
      </c>
      <c r="G17" s="9">
        <v>0.69</v>
      </c>
      <c r="H17" s="4"/>
      <c r="I17" s="4"/>
      <c r="J17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6"/>
  <sheetViews>
    <sheetView workbookViewId="0">
      <selection activeCell="R13" sqref="R13"/>
    </sheetView>
  </sheetViews>
  <sheetFormatPr defaultRowHeight="14.4" x14ac:dyDescent="0.3"/>
  <sheetData>
    <row r="3" spans="2:5" x14ac:dyDescent="0.3">
      <c r="B3">
        <v>6.72</v>
      </c>
      <c r="C3">
        <v>5.2</v>
      </c>
      <c r="D3">
        <f>LOG(B3/$B$3)</f>
        <v>0</v>
      </c>
      <c r="E3">
        <f>LOG(C3/$C$3)</f>
        <v>0</v>
      </c>
    </row>
    <row r="4" spans="2:5" x14ac:dyDescent="0.3">
      <c r="B4">
        <v>32.1</v>
      </c>
      <c r="C4">
        <v>10.3</v>
      </c>
      <c r="D4">
        <f t="shared" ref="D4:D6" si="0">LOG(B4/$B$3)</f>
        <v>0.67913575935104686</v>
      </c>
      <c r="E4">
        <f t="shared" ref="E4:E6" si="1">LOG(C4/$C$3)</f>
        <v>0.29683388107037306</v>
      </c>
    </row>
    <row r="5" spans="2:5" x14ac:dyDescent="0.3">
      <c r="B5">
        <v>37</v>
      </c>
      <c r="C5">
        <v>14.1</v>
      </c>
      <c r="D5">
        <f t="shared" si="0"/>
        <v>0.74083245101316975</v>
      </c>
      <c r="E5">
        <f t="shared" si="1"/>
        <v>0.43321576902058068</v>
      </c>
    </row>
    <row r="6" spans="2:5" x14ac:dyDescent="0.3">
      <c r="B6">
        <v>4.47</v>
      </c>
      <c r="C6">
        <v>4.2699999999999996</v>
      </c>
      <c r="D6">
        <f t="shared" si="0"/>
        <v>-0.17706174992188878</v>
      </c>
      <c r="E6">
        <f t="shared" si="1"/>
        <v>-8.5575468609775371E-2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U10" sqref="U10"/>
    </sheetView>
  </sheetViews>
  <sheetFormatPr defaultRowHeight="14.4" x14ac:dyDescent="0.3"/>
  <sheetData>
    <row r="1" spans="1:10" x14ac:dyDescent="0.3">
      <c r="D1" s="5"/>
      <c r="E1" s="5">
        <v>0.40813635253957431</v>
      </c>
      <c r="F1" s="5">
        <v>-0.91430253808423878</v>
      </c>
      <c r="G1" s="5">
        <v>-0.18285910044102432</v>
      </c>
      <c r="H1" s="5">
        <v>-2.3088984712676131</v>
      </c>
      <c r="I1" t="s">
        <v>24</v>
      </c>
      <c r="J1" t="s">
        <v>25</v>
      </c>
    </row>
    <row r="2" spans="1:10" ht="18" x14ac:dyDescent="0.4">
      <c r="B2" s="2" t="s">
        <v>18</v>
      </c>
      <c r="C2" s="2" t="s">
        <v>19</v>
      </c>
      <c r="D2" s="3" t="s">
        <v>20</v>
      </c>
      <c r="E2" s="3" t="s">
        <v>22</v>
      </c>
      <c r="F2" s="3" t="s">
        <v>21</v>
      </c>
      <c r="G2" s="2" t="s">
        <v>23</v>
      </c>
      <c r="I2" s="4">
        <f>SQRT(SUMSQ(I3:I17)/COUNT(I3:I17))</f>
        <v>0.30016924316300625</v>
      </c>
      <c r="J2" s="4">
        <f>AVERAGE(J3:J17)</f>
        <v>2.0781589134642537</v>
      </c>
    </row>
    <row r="3" spans="1:10" x14ac:dyDescent="0.3">
      <c r="A3" t="s">
        <v>0</v>
      </c>
      <c r="B3" s="1">
        <v>-2.72</v>
      </c>
      <c r="C3" s="1">
        <v>0.64</v>
      </c>
      <c r="D3" s="1"/>
      <c r="E3" s="1">
        <v>0</v>
      </c>
      <c r="F3" s="1">
        <v>0</v>
      </c>
      <c r="G3" s="1">
        <v>1.24</v>
      </c>
      <c r="H3" s="4">
        <f>SUMPRODUCT($C$1:$G$1,C3:G3)+$H$1</f>
        <v>-2.5356437558144833</v>
      </c>
      <c r="I3" s="4">
        <f>H3-B3</f>
        <v>0.18435624418551688</v>
      </c>
      <c r="J3" s="4">
        <f>(H3-B3)/B3*100</f>
        <v>-6.7778030950557682</v>
      </c>
    </row>
    <row r="4" spans="1:10" ht="15.6" x14ac:dyDescent="0.35">
      <c r="A4" t="s">
        <v>1</v>
      </c>
      <c r="B4" s="1">
        <v>-3.3</v>
      </c>
      <c r="C4" s="1">
        <v>0.77</v>
      </c>
      <c r="D4" s="1">
        <v>0.13</v>
      </c>
      <c r="E4" s="1">
        <v>0</v>
      </c>
      <c r="F4" s="1">
        <v>0.71</v>
      </c>
      <c r="G4" s="1">
        <v>1.24</v>
      </c>
      <c r="H4" s="4">
        <f t="shared" ref="H4:H17" si="0">SUMPRODUCT($C$1:$G$1,C4:G4)+$H$1</f>
        <v>-3.1847985578542928</v>
      </c>
      <c r="I4" s="4">
        <f t="shared" ref="I4:I17" si="1">H4-B4</f>
        <v>0.11520144214570704</v>
      </c>
      <c r="J4" s="4">
        <f t="shared" ref="J4:J17" si="2">(H4-B4)/B4*100</f>
        <v>-3.490952792294153</v>
      </c>
    </row>
    <row r="5" spans="1:10" x14ac:dyDescent="0.3">
      <c r="A5" t="s">
        <v>9</v>
      </c>
      <c r="B5" s="1">
        <v>-2.9</v>
      </c>
      <c r="C5" s="1">
        <v>1.51</v>
      </c>
      <c r="D5" s="1">
        <v>0.87</v>
      </c>
      <c r="E5" s="1">
        <v>0</v>
      </c>
      <c r="F5" s="1">
        <v>0.37</v>
      </c>
      <c r="G5" s="1">
        <v>1.24</v>
      </c>
      <c r="H5" s="4">
        <f t="shared" si="0"/>
        <v>-2.8739356949056516</v>
      </c>
      <c r="I5" s="4">
        <f t="shared" si="1"/>
        <v>2.6064305094348317E-2</v>
      </c>
      <c r="J5" s="4">
        <f t="shared" si="2"/>
        <v>-0.89876914118442475</v>
      </c>
    </row>
    <row r="6" spans="1:10" x14ac:dyDescent="0.3">
      <c r="A6" t="s">
        <v>10</v>
      </c>
      <c r="B6" s="1">
        <v>-2.99</v>
      </c>
      <c r="C6" s="1">
        <v>1.65</v>
      </c>
      <c r="D6" s="1">
        <v>1.01</v>
      </c>
      <c r="E6" s="1">
        <v>0</v>
      </c>
      <c r="F6" s="1">
        <v>0.39</v>
      </c>
      <c r="G6" s="1">
        <v>1.24</v>
      </c>
      <c r="H6" s="4">
        <f t="shared" si="0"/>
        <v>-2.8922217456673365</v>
      </c>
      <c r="I6" s="4">
        <f t="shared" si="1"/>
        <v>9.7778254332663739E-2</v>
      </c>
      <c r="J6" s="4">
        <f t="shared" si="2"/>
        <v>-3.2701757301894223</v>
      </c>
    </row>
    <row r="7" spans="1:10" x14ac:dyDescent="0.3">
      <c r="A7" t="s">
        <v>6</v>
      </c>
      <c r="B7" s="1">
        <v>-2.89</v>
      </c>
      <c r="C7" s="1">
        <v>0.91</v>
      </c>
      <c r="D7" s="1">
        <v>0.27</v>
      </c>
      <c r="E7" s="1">
        <v>0</v>
      </c>
      <c r="F7" s="1">
        <v>0.34</v>
      </c>
      <c r="G7" s="1">
        <v>1.24</v>
      </c>
      <c r="H7" s="4">
        <f t="shared" si="0"/>
        <v>-2.8465066187631245</v>
      </c>
      <c r="I7" s="4">
        <f t="shared" si="1"/>
        <v>4.3493381236875628E-2</v>
      </c>
      <c r="J7" s="4">
        <f t="shared" si="2"/>
        <v>-1.5049612884732051</v>
      </c>
    </row>
    <row r="8" spans="1:10" x14ac:dyDescent="0.3">
      <c r="A8" t="s">
        <v>11</v>
      </c>
      <c r="B8" s="1">
        <v>-2.9</v>
      </c>
      <c r="C8" s="1">
        <v>0.39</v>
      </c>
      <c r="D8" s="1">
        <v>-0.25</v>
      </c>
      <c r="E8" s="1">
        <v>0</v>
      </c>
      <c r="F8" s="1">
        <v>0.12</v>
      </c>
      <c r="G8" s="1">
        <v>1.24</v>
      </c>
      <c r="H8" s="4">
        <f t="shared" si="0"/>
        <v>-2.6453600603845917</v>
      </c>
      <c r="I8" s="4">
        <f t="shared" si="1"/>
        <v>0.25463993961540821</v>
      </c>
      <c r="J8" s="4">
        <f t="shared" si="2"/>
        <v>-8.7806875729451104</v>
      </c>
    </row>
    <row r="9" spans="1:10" ht="15.6" x14ac:dyDescent="0.35">
      <c r="A9" t="s">
        <v>12</v>
      </c>
      <c r="B9" s="1">
        <v>-2.2999999999999998</v>
      </c>
      <c r="C9" s="1">
        <v>0.95</v>
      </c>
      <c r="D9" s="1">
        <v>0.31</v>
      </c>
      <c r="E9" s="1">
        <v>0</v>
      </c>
      <c r="F9" s="1">
        <v>-0.21</v>
      </c>
      <c r="G9" s="1">
        <v>1.24</v>
      </c>
      <c r="H9" s="4">
        <f t="shared" si="0"/>
        <v>-2.3436402228167932</v>
      </c>
      <c r="I9" s="4">
        <f t="shared" si="1"/>
        <v>-4.3640222816793361E-2</v>
      </c>
      <c r="J9" s="4">
        <f t="shared" si="2"/>
        <v>1.8974009920344943</v>
      </c>
    </row>
    <row r="10" spans="1:10" ht="15.6" x14ac:dyDescent="0.35">
      <c r="A10" t="s">
        <v>13</v>
      </c>
      <c r="B10" s="1">
        <v>-1.5</v>
      </c>
      <c r="C10" s="1">
        <v>1.18</v>
      </c>
      <c r="D10" s="1">
        <v>0.54</v>
      </c>
      <c r="E10" s="1">
        <v>0</v>
      </c>
      <c r="F10" s="1">
        <v>-7.0000000000000007E-2</v>
      </c>
      <c r="G10" s="1">
        <v>1.24</v>
      </c>
      <c r="H10" s="4">
        <f t="shared" si="0"/>
        <v>-2.4716425781485865</v>
      </c>
      <c r="I10" s="4">
        <f t="shared" si="1"/>
        <v>-0.97164257814858646</v>
      </c>
      <c r="J10" s="4">
        <f t="shared" si="2"/>
        <v>64.776171876572434</v>
      </c>
    </row>
    <row r="11" spans="1:10" x14ac:dyDescent="0.3">
      <c r="A11" t="s">
        <v>2</v>
      </c>
      <c r="B11" s="1">
        <v>-2.62</v>
      </c>
      <c r="C11" s="1">
        <v>0.82</v>
      </c>
      <c r="D11" s="1">
        <v>0.18</v>
      </c>
      <c r="E11" s="1">
        <v>0.18</v>
      </c>
      <c r="F11" s="1">
        <v>0.78</v>
      </c>
      <c r="G11" s="1">
        <v>-1.28</v>
      </c>
      <c r="H11" s="4">
        <f t="shared" si="0"/>
        <v>-2.7145302589516849</v>
      </c>
      <c r="I11" s="4">
        <f t="shared" si="1"/>
        <v>-9.4530258951684765E-2</v>
      </c>
      <c r="J11" s="4">
        <f t="shared" si="2"/>
        <v>3.6080251508276624</v>
      </c>
    </row>
    <row r="12" spans="1:10" x14ac:dyDescent="0.3">
      <c r="A12" t="s">
        <v>7</v>
      </c>
      <c r="B12" s="1">
        <v>-1.93</v>
      </c>
      <c r="C12" s="1">
        <v>1.55</v>
      </c>
      <c r="D12" s="1">
        <v>0.91</v>
      </c>
      <c r="E12" s="1">
        <v>0.91</v>
      </c>
      <c r="F12" s="1">
        <v>0.23</v>
      </c>
      <c r="G12" s="1">
        <v>0.27</v>
      </c>
      <c r="H12" s="4">
        <f t="shared" si="0"/>
        <v>-2.1971559313350522</v>
      </c>
      <c r="I12" s="4">
        <f t="shared" si="1"/>
        <v>-0.26715593133505222</v>
      </c>
      <c r="J12" s="4">
        <f t="shared" si="2"/>
        <v>13.842276234976799</v>
      </c>
    </row>
    <row r="13" spans="1:10" x14ac:dyDescent="0.3">
      <c r="A13" t="s">
        <v>8</v>
      </c>
      <c r="B13" s="1">
        <v>-2.62</v>
      </c>
      <c r="C13" s="1">
        <v>0.91</v>
      </c>
      <c r="D13" s="1">
        <v>0.27</v>
      </c>
      <c r="E13" s="1">
        <v>0.27</v>
      </c>
      <c r="F13" s="1">
        <v>0.06</v>
      </c>
      <c r="G13" s="1">
        <v>0.78</v>
      </c>
      <c r="H13" s="4">
        <f t="shared" si="0"/>
        <v>-2.3961899067109811</v>
      </c>
      <c r="I13" s="4">
        <f t="shared" si="1"/>
        <v>0.22381009328901902</v>
      </c>
      <c r="J13" s="4">
        <f t="shared" si="2"/>
        <v>-8.5423699728633213</v>
      </c>
    </row>
    <row r="14" spans="1:10" x14ac:dyDescent="0.3">
      <c r="A14" t="s">
        <v>14</v>
      </c>
      <c r="B14" s="1">
        <v>-2.48</v>
      </c>
      <c r="C14" s="1">
        <v>0.33</v>
      </c>
      <c r="D14" s="1">
        <v>-0.31</v>
      </c>
      <c r="E14" s="1">
        <v>-0.31</v>
      </c>
      <c r="F14" s="1">
        <v>-0.37</v>
      </c>
      <c r="G14" s="1">
        <v>0.69</v>
      </c>
      <c r="H14" s="4">
        <f t="shared" si="0"/>
        <v>-2.2233015807680196</v>
      </c>
      <c r="I14" s="4">
        <f t="shared" si="1"/>
        <v>0.25669841923198033</v>
      </c>
      <c r="J14" s="4">
        <f t="shared" si="2"/>
        <v>-10.35074271096695</v>
      </c>
    </row>
    <row r="15" spans="1:10" x14ac:dyDescent="0.3">
      <c r="A15" t="s">
        <v>15</v>
      </c>
      <c r="B15" s="1">
        <v>-1.78</v>
      </c>
      <c r="C15" s="1">
        <v>1.18</v>
      </c>
      <c r="D15" s="1">
        <v>0.54</v>
      </c>
      <c r="E15" s="1">
        <v>0.54</v>
      </c>
      <c r="F15" s="1">
        <v>-0.17</v>
      </c>
      <c r="G15" s="1">
        <v>0</v>
      </c>
      <c r="H15" s="4">
        <f t="shared" si="0"/>
        <v>-1.9330734094219224</v>
      </c>
      <c r="I15" s="4">
        <f t="shared" si="1"/>
        <v>-0.15307340942192238</v>
      </c>
      <c r="J15" s="4">
        <f t="shared" si="2"/>
        <v>8.5996297428046287</v>
      </c>
    </row>
    <row r="16" spans="1:10" ht="15.6" x14ac:dyDescent="0.35">
      <c r="A16" t="s">
        <v>16</v>
      </c>
      <c r="B16" s="1">
        <v>-1.7</v>
      </c>
      <c r="C16" s="1">
        <v>2.14</v>
      </c>
      <c r="D16" s="1">
        <v>1.5</v>
      </c>
      <c r="E16" s="1">
        <v>1.5</v>
      </c>
      <c r="F16" s="1">
        <v>-0.15</v>
      </c>
      <c r="G16" s="1">
        <v>-0.47</v>
      </c>
      <c r="H16" s="4">
        <f t="shared" si="0"/>
        <v>-1.4736047845383342</v>
      </c>
      <c r="I16" s="4">
        <f t="shared" si="1"/>
        <v>0.22639521546166574</v>
      </c>
      <c r="J16" s="4">
        <f t="shared" si="2"/>
        <v>-13.317365615392102</v>
      </c>
    </row>
    <row r="17" spans="1:10" ht="15.6" x14ac:dyDescent="0.35">
      <c r="A17" t="s">
        <v>17</v>
      </c>
      <c r="B17" s="1">
        <v>-2.2000000000000002</v>
      </c>
      <c r="C17" s="1">
        <v>0.86</v>
      </c>
      <c r="D17" s="1">
        <v>0.22</v>
      </c>
      <c r="E17" s="1">
        <v>0.22</v>
      </c>
      <c r="F17" s="1">
        <v>-0.27</v>
      </c>
      <c r="G17" s="1">
        <v>0.69</v>
      </c>
      <c r="H17" s="4">
        <f t="shared" si="0"/>
        <v>-2.0984195677304691</v>
      </c>
      <c r="I17" s="4">
        <f t="shared" si="1"/>
        <v>0.10158043226953106</v>
      </c>
      <c r="J17" s="4">
        <f t="shared" si="2"/>
        <v>-4.6172923758877751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zadanie 1</vt:lpstr>
      <vt:lpstr>zadanie 2</vt:lpstr>
      <vt:lpstr>zadanie 1_odp</vt:lpstr>
      <vt:lpstr>zadanie 2_odp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2024-12-02T07:36:20Z</dcterms:modified>
</cp:coreProperties>
</file>